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<sst xmlns="http://schemas.openxmlformats.org/spreadsheetml/2006/main" count="38" uniqueCount="37">
  <si>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Alexa backlinks</t>
  </si>
  <si>
    <t># of DMOZ</t>
  </si>
  <si>
    <t>Domain age</t>
  </si>
  <si>
    <t>FB Likes</t>
  </si>
  <si>
    <t>Domain</t>
  </si>
  <si>
    <t>Google Pages Indexed</t>
  </si>
  <si>
    <t>Google Link Count</t>
  </si>
  <si>
    <t>Google PR</t>
  </si>
  <si>
    <t>G+ Count</t>
  </si>
  <si>
    <t>Meta Desc</t>
  </si>
  <si>
    <t>archive.org first seen</t>
  </si>
  <si>
    <t># links on page</t>
  </si>
  <si>
    <t>page code size</t>
  </si>
  <si>
    <t>page code / text</t>
  </si>
  <si>
    <t>page size</t>
  </si>
  <si>
    <t>page text size</t>
  </si>
  <si>
    <t>load time (avg of 3)</t>
  </si>
  <si>
    <t># Tweets</t>
  </si>
  <si>
    <t>W3C Validation</t>
  </si>
  <si>
    <t>Wikipedia Links</t>
  </si>
  <si>
    <t>Whois Expires</t>
  </si>
  <si>
    <t>Whois Created</t>
  </si>
  <si>
    <t># times "travel" used</t>
  </si>
  <si>
    <t>http://everything-everywhere.com/</t>
  </si>
  <si>
    <t>http://baconismagic.ca/</t>
  </si>
  <si>
    <t>http://almostfearless.com/</t>
  </si>
  <si>
    <t>Alexa Popularity</t>
  </si>
  <si>
    <t>http://www.fluentin3months.com/</t>
  </si>
  <si>
    <t>http://www.gobackpacking.com/</t>
  </si>
  <si>
    <t>http://artofbackpacking.com/</t>
  </si>
  <si>
    <t>http://www.lengthytravel.com/</t>
  </si>
  <si>
    <t>http://www.legalnomads.com/</t>
  </si>
  <si>
    <t>http://www.neverendingvoyage.com/</t>
  </si>
  <si>
    <t>http://www.brendansadventures.com/</t>
  </si>
  <si>
    <t>http://www.wanderingearl.com/</t>
  </si>
  <si>
    <t>http://wanderingtrader.com/</t>
  </si>
  <si>
    <t>http://2backpackers.com/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</si>
</sst>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0000"/>
    <numFmt numFmtId="167" formatCode="0.0000"/>
    <numFmt numFmtId="168" formatCode="0.000"/>
    <numFmt numFmtId="169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1" fillId="0" borderId="0" xfId="20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9" fontId="0" fillId="0" borderId="0" xfId="21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erything-everywhere.com/" TargetMode="External" /><Relationship Id="rId2" Type="http://schemas.openxmlformats.org/officeDocument/2006/relationships/hyperlink" Target="http://baconismagic.ca/" TargetMode="External" /><Relationship Id="rId3" Type="http://schemas.openxmlformats.org/officeDocument/2006/relationships/hyperlink" Target="http://almostfearless.com/" TargetMode="External" /><Relationship Id="rId4" Type="http://schemas.openxmlformats.org/officeDocument/2006/relationships/hyperlink" Target="http://www.fluentin3months.com/" TargetMode="External" /><Relationship Id="rId5" Type="http://schemas.openxmlformats.org/officeDocument/2006/relationships/hyperlink" Target="http://www.gobackpacking.com/" TargetMode="External" /><Relationship Id="rId6" Type="http://schemas.openxmlformats.org/officeDocument/2006/relationships/hyperlink" Target="http://artofbackpacking.com/" TargetMode="External" /><Relationship Id="rId7" Type="http://schemas.openxmlformats.org/officeDocument/2006/relationships/hyperlink" Target="http://www.lengthytravel.com/" TargetMode="External" /><Relationship Id="rId8" Type="http://schemas.openxmlformats.org/officeDocument/2006/relationships/hyperlink" Target="http://www.legalnomads.com/" TargetMode="External" /><Relationship Id="rId9" Type="http://schemas.openxmlformats.org/officeDocument/2006/relationships/hyperlink" Target="http://www.neverendingvoyage.com/" TargetMode="External" /><Relationship Id="rId10" Type="http://schemas.openxmlformats.org/officeDocument/2006/relationships/hyperlink" Target="http://www.neverendingvoyage.com/" TargetMode="External" /><Relationship Id="rId11" Type="http://schemas.openxmlformats.org/officeDocument/2006/relationships/hyperlink" Target="http://www.brendansadventures.com/" TargetMode="External" /><Relationship Id="rId12" Type="http://schemas.openxmlformats.org/officeDocument/2006/relationships/hyperlink" Target="http://www.wanderingearl.com/" TargetMode="External" /><Relationship Id="rId13" Type="http://schemas.openxmlformats.org/officeDocument/2006/relationships/hyperlink" Target="http://wanderingtrader.com/" TargetMode="External" /><Relationship Id="rId14" Type="http://schemas.openxmlformats.org/officeDocument/2006/relationships/hyperlink" Target="http://2backpackers.com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" sqref="K1:K16384"/>
    </sheetView>
  </sheetViews>
  <sheetFormatPr defaultColWidth="9.140625" defaultRowHeight="12.75"/>
  <cols>
    <col min="1" max="1" width="34.57421875" style="0" customWidth="1"/>
    <col min="2" max="2" width="2.7109375" style="0" customWidth="1"/>
    <col min="3" max="3" width="10.140625" style="0" customWidth="1"/>
    <col min="4" max="4" width="14.421875" style="0" customWidth="1"/>
    <col min="5" max="5" width="10.7109375" style="0" customWidth="1"/>
    <col min="6" max="6" width="8.00390625" style="0" bestFit="1" customWidth="1"/>
    <col min="12" max="12" width="11.7109375" style="0" customWidth="1"/>
    <col min="21" max="21" width="20.8515625" style="0" customWidth="1"/>
    <col min="25" max="25" width="63.00390625" style="0" customWidth="1"/>
  </cols>
  <sheetData>
    <row r="1" spans="1:25" s="1" customFormat="1" ht="39" customHeight="1">
      <c r="A1" s="1" t="s">
        <v>4</v>
      </c>
      <c r="C1" s="1" t="s">
        <v>26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10</v>
      </c>
      <c r="M1" s="1" t="s">
        <v>22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9</v>
      </c>
    </row>
    <row r="2" spans="1:25" s="3" customFormat="1" ht="25.5">
      <c r="A2" s="2" t="s">
        <v>36</v>
      </c>
      <c r="C2" s="3">
        <f>_XLL.ALEXAPOPULARITY(A2)</f>
        <v>0</v>
      </c>
      <c r="D2" s="3">
        <f>_XLL.ALEXALINKCOUNT(A2)</f>
        <v>605</v>
      </c>
      <c r="E2" s="3">
        <f>_XLL.DMOZENTRIES(A2)</f>
        <v>0</v>
      </c>
      <c r="F2" s="4">
        <f>_XLL.DOMAINAGE(A2)/365</f>
        <v>2.7205479452054795</v>
      </c>
      <c r="G2" s="3">
        <f>_XLL.FACEBOOKLIKES(A2)</f>
        <v>471</v>
      </c>
      <c r="H2" s="3">
        <f>_XLL.GOOGLEINDEXCOUNT(A2)</f>
        <v>1690</v>
      </c>
      <c r="I2" s="3">
        <f>_XLL.GOOGLELINKCOUNT(A2)</f>
        <v>107</v>
      </c>
      <c r="J2" s="3">
        <f>_XLL.GOOGLEPAGERANK(A2)</f>
        <v>4</v>
      </c>
      <c r="K2" s="3">
        <f>_XLL.GOOGLEPLUSCOUNT(A2)</f>
        <v>15</v>
      </c>
      <c r="L2" s="3" t="str">
        <f>_XLL.INTERNETARCHIVEFIRSTSEEN(A2)</f>
        <v>2002-08-06</v>
      </c>
      <c r="M2" s="3">
        <f>_XLL.ISFOUNDONPAGE(A2,"travel",1)</f>
        <v>112</v>
      </c>
      <c r="N2" s="3">
        <f>_XLL.LINKCOUNT(A2)</f>
        <v>102</v>
      </c>
      <c r="O2" s="3">
        <f>_XLL.PAGECODESIZE(A2)</f>
        <v>40378</v>
      </c>
      <c r="P2" s="5">
        <f>_XLL.PAGECODETOTEXTRATIO(A2)</f>
        <v>0.0818515032938729</v>
      </c>
      <c r="Q2" s="3">
        <f>_XLL.PAGESIZE(A2)</f>
        <v>43683</v>
      </c>
      <c r="R2" s="3">
        <f>_XLL.PAGETEXTSIZE(A2)</f>
        <v>3305</v>
      </c>
      <c r="S2" s="3">
        <f>_XLL.RESPONSETIME(A2,3)/1000</f>
        <v>0.685</v>
      </c>
      <c r="T2" s="3">
        <f>_XLL.TWITTERCOUNT(A2)</f>
        <v>32</v>
      </c>
      <c r="U2" s="3" t="str">
        <f>_XLL.W3CVALIDATE(A2)</f>
        <v>49 Errors, 5 Warnings</v>
      </c>
      <c r="V2" s="3">
        <f>_XLL.WIKIPEDIALINKS(A2)</f>
        <v>0</v>
      </c>
      <c r="W2" s="3" t="str">
        <f>_XLL.WHOISDOMAINEXPIRES(A2)</f>
        <v>2012-07-29</v>
      </c>
      <c r="X2" s="3" t="str">
        <f>_XLL.WHOISDOMAINCREATED(A2)</f>
        <v>2009-07-29</v>
      </c>
      <c r="Y2" s="3" t="str">
        <f>_XLL.HTMLMETADESCRIPTION(A2)</f>
        <v>Jason and Aracely Castellani travel around the world sharing budget travel tips, travel photos and adventure travel videos on their travel blog.</v>
      </c>
    </row>
    <row r="3" spans="1:25" s="3" customFormat="1" ht="25.5">
      <c r="A3" s="2" t="s">
        <v>25</v>
      </c>
      <c r="C3" s="3">
        <f>_XLL.ALEXAPOPULARITY(A3)</f>
        <v>0</v>
      </c>
      <c r="D3" s="3">
        <f>_XLL.ALEXALINKCOUNT(A3)</f>
        <v>1000</v>
      </c>
      <c r="E3" s="3">
        <f>_XLL.DMOZENTRIES(A3)</f>
        <v>0</v>
      </c>
      <c r="F3" s="4">
        <f>_XLL.DOMAINAGE(A3)/365</f>
        <v>4.024657534246575</v>
      </c>
      <c r="G3" s="3">
        <f>_XLL.FACEBOOKLIKES(A3)</f>
        <v>305</v>
      </c>
      <c r="H3" s="3">
        <f>_XLL.GOOGLEINDEXCOUNT(A3)</f>
        <v>1870</v>
      </c>
      <c r="I3" s="3">
        <f>_XLL.GOOGLELINKCOUNT(A3)</f>
        <v>171</v>
      </c>
      <c r="J3" s="3">
        <f>_XLL.GOOGLEPAGERANK(A3)</f>
        <v>4</v>
      </c>
      <c r="K3" s="3">
        <f>_XLL.GOOGLEPLUSCOUNT(A3)</f>
        <v>6</v>
      </c>
      <c r="L3" s="3" t="str">
        <f>_XLL.INTERNETARCHIVEFIRSTSEEN(A3)</f>
        <v>2008-05-02</v>
      </c>
      <c r="M3" s="3">
        <f>_XLL.ISFOUNDONPAGE(A3,"travel",1)</f>
        <v>43</v>
      </c>
      <c r="N3" s="3">
        <f>_XLL.LINKCOUNT(A3)</f>
        <v>105</v>
      </c>
      <c r="O3" s="3">
        <f>_XLL.PAGECODESIZE(A3)</f>
        <v>36076</v>
      </c>
      <c r="P3" s="5">
        <f>_XLL.PAGECODETOTEXTRATIO(A3)</f>
        <v>0.4004324204457257</v>
      </c>
      <c r="Q3" s="3">
        <f>_XLL.PAGESIZE(A3)</f>
        <v>50522</v>
      </c>
      <c r="R3" s="3">
        <f>_XLL.PAGETEXTSIZE(A3)</f>
        <v>14446</v>
      </c>
      <c r="S3" s="3">
        <f>_XLL.RESPONSETIME(A3,3)/1000</f>
        <v>2.286</v>
      </c>
      <c r="T3" s="3">
        <f>_XLL.TWITTERCOUNT(A3)</f>
        <v>183</v>
      </c>
      <c r="U3" s="3" t="str">
        <f>_XLL.W3CVALIDATE(A3)</f>
        <v>47 Errors, 8 Warnings</v>
      </c>
      <c r="V3" s="3">
        <f>_XLL.WIKIPEDIALINKS(A3)</f>
        <v>1</v>
      </c>
      <c r="W3" s="3" t="str">
        <f>_XLL.WHOISDOMAINEXPIRES(A3)</f>
        <v>2020-04-09</v>
      </c>
      <c r="X3" s="3" t="str">
        <f>_XLL.WHOISDOMAINCREATED(A3)</f>
        <v>2008-04-09</v>
      </c>
      <c r="Y3" s="3">
        <f>_XLL.HTMLMETADESCRIPTION(A3)</f>
      </c>
    </row>
    <row r="4" spans="1:25" s="3" customFormat="1" ht="38.25">
      <c r="A4" s="2" t="s">
        <v>29</v>
      </c>
      <c r="C4" s="3">
        <f>_XLL.ALEXAPOPULARITY(A4)</f>
        <v>0</v>
      </c>
      <c r="D4" s="3">
        <f>_XLL.ALEXALINKCOUNT(A4)</f>
        <v>615</v>
      </c>
      <c r="E4" s="3">
        <f>_XLL.DMOZENTRIES(A4)</f>
        <v>0</v>
      </c>
      <c r="F4" s="4">
        <f>_XLL.DOMAINAGE(A4)/365</f>
        <v>3.3753424657534246</v>
      </c>
      <c r="G4" s="3">
        <f>_XLL.FACEBOOKLIKES(A4)</f>
        <v>235</v>
      </c>
      <c r="H4" s="3">
        <f>_XLL.GOOGLEINDEXCOUNT(A4)</f>
        <v>585</v>
      </c>
      <c r="I4" s="3">
        <f>_XLL.GOOGLELINKCOUNT(A4)</f>
        <v>55</v>
      </c>
      <c r="J4" s="3">
        <f>_XLL.GOOGLEPAGERANK(A4)</f>
        <v>4</v>
      </c>
      <c r="K4" s="3">
        <f>_XLL.GOOGLEPLUSCOUNT(A4)</f>
        <v>185</v>
      </c>
      <c r="L4" s="3" t="str">
        <f>_XLL.INTERNETARCHIVEFIRSTSEEN(A4)</f>
        <v>2008-12-07</v>
      </c>
      <c r="M4" s="3">
        <f>_XLL.ISFOUNDONPAGE(A4,"travel",1)</f>
        <v>76</v>
      </c>
      <c r="N4" s="3">
        <f>_XLL.LINKCOUNT(A4)</f>
        <v>131</v>
      </c>
      <c r="O4" s="3">
        <f>_XLL.PAGECODESIZE(A4)</f>
        <v>41963</v>
      </c>
      <c r="P4" s="5">
        <f>_XLL.PAGECODETOTEXTRATIO(A4)</f>
        <v>0.13242618497247574</v>
      </c>
      <c r="Q4" s="3">
        <f>_XLL.PAGESIZE(A4)</f>
        <v>47520</v>
      </c>
      <c r="R4" s="3">
        <f>_XLL.PAGETEXTSIZE(A4)</f>
        <v>5557</v>
      </c>
      <c r="S4" s="3">
        <f>_XLL.RESPONSETIME(A4,3)/1000</f>
        <v>0.208</v>
      </c>
      <c r="T4" s="3">
        <f>_XLL.TWITTERCOUNT(A4)</f>
        <v>27</v>
      </c>
      <c r="U4" s="3" t="str">
        <f>_XLL.W3CVALIDATE(A4)</f>
        <v>129 Errors, 2 Warnings</v>
      </c>
      <c r="V4" s="3">
        <f>_XLL.WIKIPEDIALINKS(A4)</f>
        <v>0</v>
      </c>
      <c r="W4" s="3" t="str">
        <f>_XLL.WHOISDOMAINEXPIRES(A4)</f>
        <v>2012-12-02</v>
      </c>
      <c r="X4" s="3" t="str">
        <f>_XLL.WHOISDOMAINCREATED(A4)</f>
        <v>2008-12-02</v>
      </c>
      <c r="Y4" s="3" t="str">
        <f>_XLL.HTMLMETADESCRIPTION(A4)</f>
        <v>Backpacking is cutting travel costs, but not cutting the exciting elements of adventure. Travel in style; to distinctive places and to have fun doing so!</v>
      </c>
    </row>
    <row r="5" spans="1:25" s="3" customFormat="1" ht="12.75">
      <c r="A5" s="2" t="s">
        <v>24</v>
      </c>
      <c r="C5" s="3">
        <f>_XLL.ALEXAPOPULARITY(A5)</f>
        <v>0</v>
      </c>
      <c r="D5" s="3">
        <f>_XLL.ALEXALINKCOUNT(A5)</f>
        <v>929</v>
      </c>
      <c r="E5" s="3">
        <f>_XLL.DMOZENTRIES(A5)</f>
        <v>0</v>
      </c>
      <c r="F5" s="4">
        <f>_XLL.DOMAINAGE(A5)/365</f>
        <v>2.23013698630137</v>
      </c>
      <c r="G5" s="3">
        <f>_XLL.FACEBOOKLIKES(A5)</f>
        <v>205</v>
      </c>
      <c r="H5" s="3">
        <f>_XLL.GOOGLEINDEXCOUNT(A5)</f>
        <v>1650</v>
      </c>
      <c r="I5" s="3">
        <f>_XLL.GOOGLELINKCOUNT(A5)</f>
        <v>73</v>
      </c>
      <c r="J5" s="3">
        <f>_XLL.GOOGLEPAGERANK(A5)</f>
        <v>2</v>
      </c>
      <c r="K5" s="3">
        <f>_XLL.GOOGLEPLUSCOUNT(A5)</f>
        <v>0</v>
      </c>
      <c r="L5" s="3" t="str">
        <f>_XLL.INTERNETARCHIVEFIRSTSEEN(A5)</f>
        <v>2010-01-24</v>
      </c>
      <c r="M5" s="3">
        <f>_XLL.ISFOUNDONPAGE(A5,"travel",1)</f>
        <v>-1</v>
      </c>
      <c r="N5" s="3">
        <f>_XLL.LINKCOUNT(A5)</f>
        <v>71</v>
      </c>
      <c r="O5" s="3">
        <f>_XLL.PAGECODESIZE(A5)</f>
        <v>34558</v>
      </c>
      <c r="P5" s="5">
        <f>_XLL.PAGECODETOTEXTRATIO(A5)</f>
        <v>0.05246252676659529</v>
      </c>
      <c r="Q5" s="3">
        <f>_XLL.PAGESIZE(A5)</f>
        <v>36371</v>
      </c>
      <c r="R5" s="3">
        <f>_XLL.PAGETEXTSIZE(A5)</f>
        <v>1813</v>
      </c>
      <c r="S5" s="3">
        <f>_XLL.RESPONSETIME(A5,3)/1000</f>
        <v>0</v>
      </c>
      <c r="T5" s="3">
        <f>_XLL.TWITTERCOUNT(A5)</f>
        <v>0</v>
      </c>
      <c r="U5" s="3" t="str">
        <f>_XLL.W3CVALIDATE(A5)</f>
        <v>?</v>
      </c>
      <c r="V5" s="3">
        <f>_XLL.WIKIPEDIALINKS(A5)</f>
        <v>0</v>
      </c>
      <c r="W5" s="3" t="str">
        <f>_XLL.WHOISDOMAINEXPIRES(A5)</f>
        <v>?</v>
      </c>
      <c r="X5" s="3" t="str">
        <f>_XLL.WHOISDOMAINCREATED(A5)</f>
        <v>?</v>
      </c>
      <c r="Y5" s="3" t="str">
        <f>_XLL.HTMLMETADESCRIPTION(A5)</f>
        <v>Travel, food, photography, and everything in between.</v>
      </c>
    </row>
    <row r="6" spans="1:25" s="3" customFormat="1" ht="25.5">
      <c r="A6" s="2" t="s">
        <v>23</v>
      </c>
      <c r="C6" s="3">
        <f>_XLL.ALEXAPOPULARITY(A6)</f>
        <v>0</v>
      </c>
      <c r="D6" s="3">
        <f>_XLL.ALEXALINKCOUNT(A6)</f>
        <v>1897</v>
      </c>
      <c r="E6" s="3">
        <f>_XLL.DMOZENTRIES(A6)</f>
        <v>1</v>
      </c>
      <c r="F6" s="4">
        <f>_XLL.DOMAINAGE(A6)/365</f>
        <v>7.008219178082192</v>
      </c>
      <c r="G6" s="3">
        <f>_XLL.FACEBOOKLIKES(A6)</f>
        <v>1141</v>
      </c>
      <c r="H6" s="3">
        <f>_XLL.GOOGLEINDEXCOUNT(A6)</f>
        <v>18800</v>
      </c>
      <c r="I6" s="3">
        <f>_XLL.GOOGLELINKCOUNT(A6)</f>
        <v>399</v>
      </c>
      <c r="J6" s="3">
        <f>_XLL.GOOGLEPAGERANK(A6)</f>
        <v>6</v>
      </c>
      <c r="K6" s="3">
        <f>_XLL.GOOGLEPLUSCOUNT(A6)</f>
        <v>26</v>
      </c>
      <c r="L6" s="3" t="str">
        <f>_XLL.INTERNETARCHIVEFIRSTSEEN(A6)</f>
        <v>2006-11-02</v>
      </c>
      <c r="M6" s="3">
        <f>_XLL.ISFOUNDONPAGE(A6,"travel",1)</f>
        <v>61</v>
      </c>
      <c r="N6" s="3">
        <f>_XLL.LINKCOUNT(A6)</f>
        <v>81</v>
      </c>
      <c r="O6" s="3">
        <f>_XLL.PAGECODESIZE(A6)</f>
        <v>35022</v>
      </c>
      <c r="P6" s="5">
        <f>_XLL.PAGECODETOTEXTRATIO(A6)</f>
        <v>0.14311004511449946</v>
      </c>
      <c r="Q6" s="3">
        <f>_XLL.PAGESIZE(A6)</f>
        <v>40034</v>
      </c>
      <c r="R6" s="3">
        <f>_XLL.PAGETEXTSIZE(A6)</f>
        <v>5012</v>
      </c>
      <c r="S6" s="3">
        <f>_XLL.RESPONSETIME(A6,3)/1000</f>
        <v>0.814</v>
      </c>
      <c r="T6" s="3">
        <f>_XLL.TWITTERCOUNT(A6)</f>
        <v>243</v>
      </c>
      <c r="U6" s="3" t="str">
        <f>_XLL.W3CVALIDATE(A6)</f>
        <v>56 Errors, 5 Warnings</v>
      </c>
      <c r="V6" s="3">
        <f>_XLL.WIKIPEDIALINKS(A6)</f>
        <v>2</v>
      </c>
      <c r="W6" s="3" t="str">
        <f>_XLL.WHOISDOMAINEXPIRES(A6)</f>
        <v>2016-04-16</v>
      </c>
      <c r="X6" s="3" t="str">
        <f>_XLL.WHOISDOMAINCREATED(A6)</f>
        <v>2005-04-16</v>
      </c>
      <c r="Y6" s="3" t="str">
        <f>_XLL.HTMLMETADESCRIPTION(A6)</f>
        <v>Gary Arndt&amp;#039;s journey to travel blog around the world</v>
      </c>
    </row>
    <row r="7" spans="1:25" s="3" customFormat="1" ht="38.25">
      <c r="A7" s="2" t="s">
        <v>35</v>
      </c>
      <c r="C7" s="3">
        <f>_XLL.ALEXAPOPULARITY(A7)</f>
        <v>0</v>
      </c>
      <c r="D7" s="3">
        <f>_XLL.ALEXALINKCOUNT(A7)</f>
        <v>775</v>
      </c>
      <c r="E7" s="3">
        <f>_XLL.DMOZENTRIES(A7)</f>
        <v>1</v>
      </c>
      <c r="F7" s="4">
        <f>_XLL.DOMAINAGE(A7)/365</f>
        <v>1.9561643835616438</v>
      </c>
      <c r="G7" s="3">
        <f>_XLL.FACEBOOKLIKES(A7)</f>
        <v>122</v>
      </c>
      <c r="H7" s="3">
        <f>_XLL.GOOGLEINDEXCOUNT(A7)</f>
        <v>1300</v>
      </c>
      <c r="I7" s="3">
        <f>_XLL.GOOGLELINKCOUNT(A7)</f>
        <v>88</v>
      </c>
      <c r="J7" s="3">
        <f>_XLL.GOOGLEPAGERANK(A7)</f>
        <v>4</v>
      </c>
      <c r="K7" s="3">
        <f>_XLL.GOOGLEPLUSCOUNT(A7)</f>
        <v>5</v>
      </c>
      <c r="L7" s="3" t="str">
        <f>_XLL.INTERNETARCHIVEFIRSTSEEN(A7)</f>
        <v>2010-06-03</v>
      </c>
      <c r="M7" s="3">
        <f>_XLL.ISFOUNDONPAGE(A7,"travel",1)</f>
        <v>100</v>
      </c>
      <c r="N7" s="3">
        <f>_XLL.LINKCOUNT(A7)</f>
        <v>89</v>
      </c>
      <c r="O7" s="3">
        <f>_XLL.PAGECODESIZE(A7)</f>
        <v>40176</v>
      </c>
      <c r="P7" s="5">
        <f>_XLL.PAGECODETOTEXTRATIO(A7)</f>
        <v>0.1976553166069295</v>
      </c>
      <c r="Q7" s="3">
        <f>_XLL.PAGESIZE(A7)</f>
        <v>48117</v>
      </c>
      <c r="R7" s="3">
        <f>_XLL.PAGETEXTSIZE(A7)</f>
        <v>7941</v>
      </c>
      <c r="S7" s="3">
        <f>_XLL.RESPONSETIME(A7,3)/1000</f>
        <v>0.351</v>
      </c>
      <c r="T7" s="3">
        <f>_XLL.TWITTERCOUNT(A7)</f>
        <v>0</v>
      </c>
      <c r="U7" s="3" t="str">
        <f>_XLL.W3CVALIDATE(A7)</f>
        <v>58 Errors, 1 Warnings</v>
      </c>
      <c r="V7" s="3">
        <f>_XLL.WIKIPEDIALINKS(A7)</f>
        <v>1</v>
      </c>
      <c r="W7" s="3" t="str">
        <f>_XLL.WHOISDOMAINEXPIRES(A7)</f>
        <v>2012-05-04</v>
      </c>
      <c r="X7" s="3" t="str">
        <f>_XLL.WHOISDOMAINCREATED(A7)</f>
        <v>2010-05-04</v>
      </c>
      <c r="Y7" s="3" t="str">
        <f>_XLL.HTMLMETADESCRIPTION(A7)</f>
        <v>TRAVEL BLOGS DEDICATED TO SHARING MY TRAVEL BLOG AROUND THE WORLD. ALSO A DAY TRADING BLOG WHILE I TRAVEL AROUND THE WORLD</v>
      </c>
    </row>
    <row r="8" spans="1:25" s="3" customFormat="1" ht="38.25">
      <c r="A8" s="2" t="s">
        <v>33</v>
      </c>
      <c r="C8" s="3">
        <f>_XLL.ALEXAPOPULARITY(A8)</f>
        <v>0</v>
      </c>
      <c r="D8" s="3">
        <f>_XLL.ALEXALINKCOUNT(A8)</f>
        <v>495</v>
      </c>
      <c r="E8" s="3">
        <f>_XLL.DMOZENTRIES(A8)</f>
        <v>0</v>
      </c>
      <c r="F8" s="4">
        <f>_XLL.DOMAINAGE(A8)/365</f>
        <v>2.0712328767123287</v>
      </c>
      <c r="G8" s="3">
        <f>_XLL.FACEBOOKLIKES(A8)</f>
        <v>38</v>
      </c>
      <c r="H8" s="3">
        <f>_XLL.GOOGLEINDEXCOUNT(A8)</f>
        <v>1820</v>
      </c>
      <c r="I8" s="3">
        <f>_XLL.GOOGLELINKCOUNT(A8)</f>
        <v>41</v>
      </c>
      <c r="J8" s="3">
        <f>_XLL.GOOGLEPAGERANK(A8)</f>
        <v>5</v>
      </c>
      <c r="K8" s="3">
        <f>_XLL.GOOGLEPLUSCOUNT(A8)</f>
        <v>0</v>
      </c>
      <c r="L8" s="3" t="str">
        <f>_XLL.INTERNETARCHIVEFIRSTSEEN(A8)</f>
        <v>2010-03-29</v>
      </c>
      <c r="M8" s="3">
        <f>_XLL.ISFOUNDONPAGE(A8,"travel",1)</f>
        <v>54</v>
      </c>
      <c r="N8" s="3">
        <f>_XLL.LINKCOUNT(A8)</f>
        <v>146</v>
      </c>
      <c r="O8" s="3">
        <f>_XLL.PAGECODESIZE(A8)</f>
        <v>67720</v>
      </c>
      <c r="P8" s="5">
        <f>_XLL.PAGECODETOTEXTRATIO(A8)</f>
        <v>0.11244831659775546</v>
      </c>
      <c r="Q8" s="3">
        <f>_XLL.PAGESIZE(A8)</f>
        <v>75335</v>
      </c>
      <c r="R8" s="3">
        <f>_XLL.PAGETEXTSIZE(A8)</f>
        <v>7615</v>
      </c>
      <c r="S8" s="3">
        <f>_XLL.RESPONSETIME(A8,3)/1000</f>
        <v>0.903</v>
      </c>
      <c r="T8" s="3">
        <f>_XLL.TWITTERCOUNT(A8)</f>
        <v>331</v>
      </c>
      <c r="U8" s="3" t="str">
        <f>_XLL.W3CVALIDATE(A8)</f>
        <v>72 Errors, 13 Warnings</v>
      </c>
      <c r="V8" s="3">
        <f>_XLL.WIKIPEDIALINKS(A8)</f>
        <v>0</v>
      </c>
      <c r="W8" s="3" t="str">
        <f>_XLL.WHOISDOMAINEXPIRES(A8)</f>
        <v>2013-03-23</v>
      </c>
      <c r="X8" s="3" t="str">
        <f>_XLL.WHOISDOMAINCREATED(A8)</f>
        <v>2010-03-23</v>
      </c>
      <c r="Y8" s="3" t="str">
        <f>_XLL.HTMLMETADESCRIPTION(A8)</f>
        <v>Travel Blog from travel writer and photographer Brendan van Son.  Complete with travel stories, travel photography, travel tips, and a top 100 travel blogs and travel websites list.</v>
      </c>
    </row>
    <row r="9" spans="1:25" s="3" customFormat="1" ht="25.5">
      <c r="A9" s="2" t="s">
        <v>27</v>
      </c>
      <c r="C9" s="3">
        <f>_XLL.ALEXAPOPULARITY(A9)</f>
        <v>0</v>
      </c>
      <c r="D9" s="3">
        <f>_XLL.ALEXALINKCOUNT(A9)</f>
        <v>1123</v>
      </c>
      <c r="E9" s="3">
        <f>_XLL.DMOZENTRIES(A9)</f>
        <v>0</v>
      </c>
      <c r="F9" s="4">
        <f>_XLL.DOMAINAGE(A9)/365</f>
        <v>2.8794520547945206</v>
      </c>
      <c r="G9" s="3">
        <f>_XLL.FACEBOOKLIKES(A9)</f>
        <v>2396</v>
      </c>
      <c r="H9" s="3">
        <f>_XLL.GOOGLEINDEXCOUNT(A9)</f>
        <v>5560</v>
      </c>
      <c r="I9" s="3">
        <f>_XLL.GOOGLELINKCOUNT(A9)</f>
        <v>245</v>
      </c>
      <c r="J9" s="3">
        <f>_XLL.GOOGLEPAGERANK(A9)</f>
        <v>5</v>
      </c>
      <c r="K9" s="3">
        <f>_XLL.GOOGLEPLUSCOUNT(A9)</f>
        <v>256</v>
      </c>
      <c r="L9" s="3" t="str">
        <f>_XLL.INTERNETARCHIVEFIRSTSEEN(A9)</f>
        <v>2009-10-24</v>
      </c>
      <c r="M9" s="3">
        <f>_XLL.ISFOUNDONPAGE(A9,"travel",1)</f>
        <v>24</v>
      </c>
      <c r="N9" s="3">
        <f>_XLL.LINKCOUNT(A9)</f>
        <v>161</v>
      </c>
      <c r="O9" s="3">
        <f>_XLL.PAGECODESIZE(A9)</f>
        <v>61656</v>
      </c>
      <c r="P9" s="5">
        <f>_XLL.PAGECODETOTEXTRATIO(A9)</f>
        <v>0.2591313091994291</v>
      </c>
      <c r="Q9" s="3">
        <f>_XLL.PAGESIZE(A9)</f>
        <v>77633</v>
      </c>
      <c r="R9" s="3">
        <f>_XLL.PAGETEXTSIZE(A9)</f>
        <v>15977</v>
      </c>
      <c r="S9" s="3">
        <f>_XLL.RESPONSETIME(A9,3)/1000</f>
        <v>0.786</v>
      </c>
      <c r="T9" s="3">
        <f>_XLL.TWITTERCOUNT(A9)</f>
        <v>203</v>
      </c>
      <c r="U9" s="3" t="str">
        <f>_XLL.W3CVALIDATE(A9)</f>
        <v>124 Errors, 2 Warnings</v>
      </c>
      <c r="V9" s="3">
        <f>_XLL.WIKIPEDIALINKS(A9)</f>
        <v>5</v>
      </c>
      <c r="W9" s="3" t="str">
        <f>_XLL.WHOISDOMAINEXPIRES(A9)</f>
        <v>2012-06-01</v>
      </c>
      <c r="X9" s="3" t="str">
        <f>_XLL.WHOISDOMAINCREATED(A9)</f>
        <v>2009-06-01</v>
      </c>
      <c r="Y9" s="3" t="str">
        <f>_XLL.HTMLMETADESCRIPTION(A9)</f>
        <v>Unconventional language learning/hacking tips from Benny the Irish polyglot; travelling the world to learn new languages to fluency</v>
      </c>
    </row>
    <row r="10" spans="1:25" s="3" customFormat="1" ht="25.5">
      <c r="A10" s="2" t="s">
        <v>28</v>
      </c>
      <c r="C10" s="3">
        <f>_XLL.ALEXAPOPULARITY(A10)</f>
        <v>0</v>
      </c>
      <c r="D10" s="3">
        <f>_XLL.ALEXALINKCOUNT(A10)</f>
        <v>867</v>
      </c>
      <c r="E10" s="3">
        <f>_XLL.DMOZENTRIES(A10)</f>
        <v>2</v>
      </c>
      <c r="F10" s="4">
        <f>_XLL.DOMAINAGE(A10)/365</f>
        <v>13.084931506849315</v>
      </c>
      <c r="G10" s="3">
        <f>_XLL.FACEBOOKLIKES(A10)</f>
        <v>8</v>
      </c>
      <c r="H10" s="3">
        <f>_XLL.GOOGLEINDEXCOUNT(A10)</f>
        <v>2880</v>
      </c>
      <c r="I10" s="3">
        <f>_XLL.GOOGLELINKCOUNT(A10)</f>
        <v>95</v>
      </c>
      <c r="J10" s="3">
        <f>_XLL.GOOGLEPAGERANK(A10)</f>
        <v>5</v>
      </c>
      <c r="K10" s="3">
        <f>_XLL.GOOGLEPLUSCOUNT(A10)</f>
        <v>1</v>
      </c>
      <c r="L10" s="3" t="str">
        <f>_XLL.INTERNETARCHIVEFIRSTSEEN(A10)</f>
        <v>2000-04-24</v>
      </c>
      <c r="M10" s="3">
        <f>_XLL.ISFOUNDONPAGE(A10,"travel",1)</f>
        <v>64</v>
      </c>
      <c r="N10" s="3">
        <f>_XLL.LINKCOUNT(A10)</f>
        <v>89</v>
      </c>
      <c r="O10" s="3">
        <f>_XLL.PAGECODESIZE(A10)</f>
        <v>47129</v>
      </c>
      <c r="P10" s="5">
        <f>_XLL.PAGECODETOTEXTRATIO(A10)</f>
        <v>0.09272422499946954</v>
      </c>
      <c r="Q10" s="3">
        <f>_XLL.PAGESIZE(A10)</f>
        <v>51499</v>
      </c>
      <c r="R10" s="3">
        <f>_XLL.PAGETEXTSIZE(A10)</f>
        <v>4370</v>
      </c>
      <c r="S10" s="3">
        <f>_XLL.RESPONSETIME(A10,3)/1000</f>
        <v>1.274</v>
      </c>
      <c r="T10" s="3">
        <f>_XLL.TWITTERCOUNT(A10)</f>
        <v>68</v>
      </c>
      <c r="U10" s="3" t="str">
        <f>_XLL.W3CVALIDATE(A10)</f>
        <v>95 Errors, 45 Warnings</v>
      </c>
      <c r="V10" s="3">
        <f>_XLL.WIKIPEDIALINKS(A10)</f>
        <v>0</v>
      </c>
      <c r="W10" s="3" t="str">
        <f>_XLL.WHOISDOMAINEXPIRES(A10)</f>
        <v>2017-03-21</v>
      </c>
      <c r="X10" s="3" t="str">
        <f>_XLL.WHOISDOMAINCREATED(A10)</f>
        <v>1999-03-21</v>
      </c>
      <c r="Y10" s="3" t="str">
        <f>_XLL.HTMLMETADESCRIPTION(A10)</f>
        <v>A travel blog with backpacking advice for independent budget travelers. Learn to backpack around the world.</v>
      </c>
    </row>
    <row r="11" spans="1:25" s="3" customFormat="1" ht="25.5">
      <c r="A11" s="2" t="s">
        <v>31</v>
      </c>
      <c r="C11" s="3">
        <f>_XLL.ALEXAPOPULARITY(A11)</f>
        <v>0</v>
      </c>
      <c r="D11" s="3">
        <f>_XLL.ALEXALINKCOUNT(A11)</f>
        <v>718</v>
      </c>
      <c r="E11" s="3">
        <f>_XLL.DMOZENTRIES(A11)</f>
        <v>0</v>
      </c>
      <c r="F11" s="4">
        <f>_XLL.DOMAINAGE(A11)/365</f>
        <v>2.926027397260274</v>
      </c>
      <c r="G11" s="3">
        <f>_XLL.FACEBOOKLIKES(A11)</f>
        <v>602</v>
      </c>
      <c r="H11" s="3">
        <f>_XLL.GOOGLEINDEXCOUNT(A11)</f>
        <v>735</v>
      </c>
      <c r="I11" s="3">
        <f>_XLL.GOOGLELINKCOUNT(A11)</f>
        <v>192</v>
      </c>
      <c r="J11" s="3">
        <f>_XLL.GOOGLEPAGERANK(A11)</f>
        <v>5</v>
      </c>
      <c r="K11" s="3">
        <f>_XLL.GOOGLEPLUSCOUNT(A11)</f>
        <v>8</v>
      </c>
      <c r="L11" s="3" t="str">
        <f>_XLL.INTERNETARCHIVEFIRSTSEEN(A11)</f>
        <v>2010-04-07</v>
      </c>
      <c r="M11" s="3">
        <f>_XLL.ISFOUNDONPAGE(A11,"travel",1)</f>
        <v>36</v>
      </c>
      <c r="N11" s="3">
        <f>_XLL.LINKCOUNT(A11)</f>
        <v>82</v>
      </c>
      <c r="O11" s="3">
        <f>_XLL.PAGECODESIZE(A11)</f>
        <v>28963</v>
      </c>
      <c r="P11" s="5">
        <f>_XLL.PAGECODETOTEXTRATIO(A11)</f>
        <v>0.13769291855125504</v>
      </c>
      <c r="Q11" s="3">
        <f>_XLL.PAGESIZE(A11)</f>
        <v>32951</v>
      </c>
      <c r="R11" s="3">
        <f>_XLL.PAGETEXTSIZE(A11)</f>
        <v>3988</v>
      </c>
      <c r="S11" s="3">
        <f>_XLL.RESPONSETIME(A11,3)/1000</f>
        <v>0.929</v>
      </c>
      <c r="T11" s="3">
        <f>_XLL.TWITTERCOUNT(A11)</f>
        <v>80</v>
      </c>
      <c r="U11" s="3" t="str">
        <f>_XLL.W3CVALIDATE(A11)</f>
        <v>32 Errors, 37 Warnings</v>
      </c>
      <c r="V11" s="3">
        <f>_XLL.WIKIPEDIALINKS(A11)</f>
        <v>0</v>
      </c>
      <c r="W11" s="3" t="str">
        <f>_XLL.WHOISDOMAINEXPIRES(A11)</f>
        <v>2014-05-15</v>
      </c>
      <c r="X11" s="3" t="str">
        <f>_XLL.WHOISDOMAINCREATED(A11)</f>
        <v>2009-05-15</v>
      </c>
      <c r="Y11" s="3" t="str">
        <f>_XLL.HTMLMETADESCRIPTION(A11)</f>
        <v>Where culture, food and travel intersect.</v>
      </c>
    </row>
    <row r="12" spans="1:25" s="3" customFormat="1" ht="25.5">
      <c r="A12" s="2" t="s">
        <v>30</v>
      </c>
      <c r="C12" s="3">
        <f>_XLL.ALEXAPOPULARITY(A12)</f>
        <v>0</v>
      </c>
      <c r="D12" s="3">
        <f>_XLL.ALEXALINKCOUNT(A12)</f>
        <v>121</v>
      </c>
      <c r="E12" s="3">
        <f>_XLL.DMOZENTRIES(A12)</f>
        <v>0</v>
      </c>
      <c r="F12" s="4">
        <f>_XLL.DOMAINAGE(A12)/365</f>
        <v>1.9726027397260273</v>
      </c>
      <c r="G12" s="3">
        <f>_XLL.FACEBOOKLIKES(A12)</f>
        <v>3</v>
      </c>
      <c r="H12" s="3">
        <f>_XLL.GOOGLEINDEXCOUNT(A12)</f>
        <v>394</v>
      </c>
      <c r="I12" s="3">
        <f>_XLL.GOOGLELINKCOUNT(A12)</f>
        <v>4</v>
      </c>
      <c r="J12" s="3">
        <f>_XLL.GOOGLEPAGERANK(A12)</f>
        <v>3</v>
      </c>
      <c r="K12" s="3">
        <f>_XLL.GOOGLEPLUSCOUNT(A12)</f>
        <v>0</v>
      </c>
      <c r="L12" s="3" t="str">
        <f>_XLL.INTERNETARCHIVEFIRSTSEEN(A12)</f>
        <v>2010-05-17</v>
      </c>
      <c r="M12" s="3">
        <f>_XLL.ISFOUNDONPAGE(A12,"travel",1)</f>
        <v>558</v>
      </c>
      <c r="N12" s="3">
        <f>_XLL.LINKCOUNT(A12)</f>
        <v>0</v>
      </c>
      <c r="O12" s="3">
        <f>_XLL.PAGECODESIZE(A12)</f>
        <v>55478</v>
      </c>
      <c r="P12" s="5">
        <f>_XLL.PAGECODETOTEXTRATIO(A12)</f>
        <v>0.18034175709290168</v>
      </c>
      <c r="Q12" s="3">
        <f>_XLL.PAGESIZE(A12)</f>
        <v>65483</v>
      </c>
      <c r="R12" s="3">
        <f>_XLL.PAGETEXTSIZE(A12)</f>
        <v>10005</v>
      </c>
      <c r="S12" s="3">
        <f>_XLL.RESPONSETIME(A12,3)/1000</f>
        <v>0.649</v>
      </c>
      <c r="T12" s="3">
        <f>_XLL.TWITTERCOUNT(A12)</f>
        <v>0</v>
      </c>
      <c r="U12" s="3" t="str">
        <f>_XLL.W3CVALIDATE(A12)</f>
        <v>11 Errors, 0 Warnings</v>
      </c>
      <c r="V12" s="3">
        <f>_XLL.WIKIPEDIALINKS(A12)</f>
        <v>0</v>
      </c>
      <c r="W12" s="3" t="str">
        <f>_XLL.WHOISDOMAINEXPIRES(A12)</f>
        <v>2013-04-28</v>
      </c>
      <c r="X12" s="3" t="str">
        <f>_XLL.WHOISDOMAINCREATED(A12)</f>
        <v>2010-04-28</v>
      </c>
      <c r="Y12" s="3" t="str">
        <f>_XLL.HTMLMETADESCRIPTION(A12)</f>
        <v>A blog with tips for digital nomads, location independent professionals, slow travelers and all who work digitally while they travel</v>
      </c>
    </row>
    <row r="13" spans="1:25" s="3" customFormat="1" ht="25.5">
      <c r="A13" s="2" t="s">
        <v>32</v>
      </c>
      <c r="C13" s="3">
        <f>_XLL.ALEXAPOPULARITY(A13)</f>
        <v>0</v>
      </c>
      <c r="D13" s="3">
        <f>_XLL.ALEXALINKCOUNT(A13)</f>
        <v>637</v>
      </c>
      <c r="E13" s="3">
        <f>_XLL.DMOZENTRIES(A13)</f>
        <v>0</v>
      </c>
      <c r="F13" s="4">
        <f>_XLL.DOMAINAGE(A13)/365</f>
        <v>2.410958904109589</v>
      </c>
      <c r="G13" s="3">
        <f>_XLL.FACEBOOKLIKES(A13)</f>
        <v>155</v>
      </c>
      <c r="H13" s="3">
        <f>_XLL.GOOGLEINDEXCOUNT(A13)</f>
        <v>3300</v>
      </c>
      <c r="I13" s="3">
        <f>_XLL.GOOGLELINKCOUNT(A13)</f>
        <v>37</v>
      </c>
      <c r="J13" s="3">
        <f>_XLL.GOOGLEPAGERANK(A13)</f>
        <v>4</v>
      </c>
      <c r="K13" s="3">
        <f>_XLL.GOOGLEPLUSCOUNT(A13)</f>
        <v>2</v>
      </c>
      <c r="L13" s="3" t="str">
        <f>_XLL.INTERNETARCHIVEFIRSTSEEN(A13)</f>
        <v>2010-02-28</v>
      </c>
      <c r="M13" s="3">
        <f>_XLL.ISFOUNDONPAGE(A13,"travel",1)</f>
        <v>32</v>
      </c>
      <c r="N13" s="3">
        <f>_XLL.LINKCOUNT(A13)</f>
        <v>141</v>
      </c>
      <c r="O13" s="3">
        <f>_XLL.PAGECODESIZE(A13)</f>
        <v>48392</v>
      </c>
      <c r="P13" s="5">
        <f>_XLL.PAGECODETOTEXTRATIO(A13)</f>
        <v>0.1230162010249628</v>
      </c>
      <c r="Q13" s="3">
        <f>_XLL.PAGESIZE(A13)</f>
        <v>54345</v>
      </c>
      <c r="R13" s="3">
        <f>_XLL.PAGETEXTSIZE(A13)</f>
        <v>5953</v>
      </c>
      <c r="S13" s="3">
        <f>_XLL.RESPONSETIME(A13,3)/1000</f>
        <v>0.948</v>
      </c>
      <c r="T13" s="3">
        <f>_XLL.TWITTERCOUNT(A13)</f>
        <v>29</v>
      </c>
      <c r="U13" s="3" t="str">
        <f>_XLL.W3CVALIDATE(A13)</f>
        <v>33 Errors, 22 Warnings</v>
      </c>
      <c r="V13" s="3">
        <f>_XLL.WIKIPEDIALINKS(A13)</f>
        <v>1</v>
      </c>
      <c r="W13" s="3" t="str">
        <f>_XLL.WHOISDOMAINEXPIRES(A13)</f>
        <v>2012-11-19</v>
      </c>
      <c r="X13" s="3" t="str">
        <f>_XLL.WHOISDOMAINCREATED(A13)</f>
        <v>2009-11-19</v>
      </c>
      <c r="Y13" s="3">
        <f>_XLL.HTMLMETADESCRIPTION(A13)</f>
      </c>
    </row>
    <row r="14" spans="1:25" s="3" customFormat="1" ht="25.5">
      <c r="A14" s="2" t="s">
        <v>32</v>
      </c>
      <c r="C14" s="3">
        <f>_XLL.ALEXAPOPULARITY(A14)</f>
        <v>0</v>
      </c>
      <c r="D14" s="3">
        <f>_XLL.ALEXALINKCOUNT(A14)</f>
        <v>637</v>
      </c>
      <c r="E14" s="3">
        <f>_XLL.DMOZENTRIES(A14)</f>
        <v>0</v>
      </c>
      <c r="F14" s="4">
        <f>_XLL.DOMAINAGE(A14)/365</f>
        <v>2.410958904109589</v>
      </c>
      <c r="G14" s="3">
        <f>_XLL.FACEBOOKLIKES(A14)</f>
        <v>155</v>
      </c>
      <c r="H14" s="3">
        <f>_XLL.GOOGLEINDEXCOUNT(A14)</f>
        <v>3300</v>
      </c>
      <c r="I14" s="3">
        <f>_XLL.GOOGLELINKCOUNT(A14)</f>
        <v>37</v>
      </c>
      <c r="J14" s="3">
        <f>_XLL.GOOGLEPAGERANK(A14)</f>
        <v>4</v>
      </c>
      <c r="K14" s="3">
        <f>_XLL.GOOGLEPLUSCOUNT(A14)</f>
        <v>2</v>
      </c>
      <c r="L14" s="3" t="str">
        <f>_XLL.INTERNETARCHIVEFIRSTSEEN(A14)</f>
        <v>2010-02-28</v>
      </c>
      <c r="M14" s="3">
        <f>_XLL.ISFOUNDONPAGE(A14,"travel",1)</f>
        <v>32</v>
      </c>
      <c r="N14" s="3">
        <f>_XLL.LINKCOUNT(A14)</f>
        <v>141</v>
      </c>
      <c r="O14" s="3">
        <f>_XLL.PAGECODESIZE(A14)</f>
        <v>48392</v>
      </c>
      <c r="P14" s="5">
        <f>_XLL.PAGECODETOTEXTRATIO(A14)</f>
        <v>0.1230162010249628</v>
      </c>
      <c r="Q14" s="3">
        <f>_XLL.PAGESIZE(A14)</f>
        <v>54345</v>
      </c>
      <c r="R14" s="3">
        <f>_XLL.PAGETEXTSIZE(A14)</f>
        <v>5953</v>
      </c>
      <c r="S14" s="3">
        <f>_XLL.RESPONSETIME(A14,3)/1000</f>
        <v>0.998</v>
      </c>
      <c r="T14" s="3">
        <f>_XLL.TWITTERCOUNT(A14)</f>
        <v>29</v>
      </c>
      <c r="U14" s="3" t="str">
        <f>_XLL.W3CVALIDATE(A14)</f>
        <v>33 Errors, 22 Warnings</v>
      </c>
      <c r="V14" s="3">
        <f>_XLL.WIKIPEDIALINKS(A14)</f>
        <v>1</v>
      </c>
      <c r="W14" s="3" t="str">
        <f>_XLL.WHOISDOMAINEXPIRES(A14)</f>
        <v>2012-11-19</v>
      </c>
      <c r="X14" s="3" t="str">
        <f>_XLL.WHOISDOMAINCREATED(A14)</f>
        <v>2009-11-19</v>
      </c>
      <c r="Y14" s="3">
        <f>_XLL.HTMLMETADESCRIPTION(A14)</f>
      </c>
    </row>
    <row r="15" spans="1:25" s="3" customFormat="1" ht="25.5">
      <c r="A15" s="2" t="s">
        <v>34</v>
      </c>
      <c r="C15" s="3">
        <f>_XLL.ALEXAPOPULARITY(A15)</f>
        <v>0</v>
      </c>
      <c r="D15" s="3">
        <f>_XLL.ALEXALINKCOUNT(A15)</f>
        <v>588</v>
      </c>
      <c r="E15" s="3">
        <f>_XLL.DMOZENTRIES(A15)</f>
        <v>0</v>
      </c>
      <c r="F15" s="4">
        <f>_XLL.DOMAINAGE(A15)/365</f>
        <v>2.8</v>
      </c>
      <c r="G15" s="3">
        <f>_XLL.FACEBOOKLIKES(A15)</f>
        <v>453</v>
      </c>
      <c r="H15" s="3">
        <f>_XLL.GOOGLEINDEXCOUNT(A15)</f>
        <v>376</v>
      </c>
      <c r="I15" s="3">
        <f>_XLL.GOOGLELINKCOUNT(A15)</f>
        <v>101</v>
      </c>
      <c r="J15" s="3">
        <f>_XLL.GOOGLEPAGERANK(A15)</f>
        <v>5</v>
      </c>
      <c r="K15" s="3">
        <f>_XLL.GOOGLEPLUSCOUNT(A15)</f>
        <v>9</v>
      </c>
      <c r="L15" s="3" t="str">
        <f>_XLL.INTERNETARCHIVEFIRSTSEEN(A15)</f>
        <v>2010-02-10</v>
      </c>
      <c r="M15" s="3">
        <f>_XLL.ISFOUNDONPAGE(A15,"travel",1)</f>
        <v>39</v>
      </c>
      <c r="N15" s="3">
        <f>_XLL.LINKCOUNT(A15)</f>
        <v>0</v>
      </c>
      <c r="O15" s="3">
        <f>_XLL.PAGECODESIZE(A15)</f>
        <v>19609</v>
      </c>
      <c r="P15" s="5">
        <f>_XLL.PAGECODETOTEXTRATIO(A15)</f>
        <v>0.10194298536386354</v>
      </c>
      <c r="Q15" s="3">
        <f>_XLL.PAGESIZE(A15)</f>
        <v>21608</v>
      </c>
      <c r="R15" s="3">
        <f>_XLL.PAGETEXTSIZE(A15)</f>
        <v>1999</v>
      </c>
      <c r="S15" s="3">
        <f>_XLL.RESPONSETIME(A15,3)/1000</f>
        <v>0.911</v>
      </c>
      <c r="T15" s="3">
        <f>_XLL.TWITTERCOUNT(A15)</f>
        <v>114</v>
      </c>
      <c r="U15" s="3" t="str">
        <f>_XLL.W3CVALIDATE(A15)</f>
        <v>45 Errors, 3 Warnings</v>
      </c>
      <c r="V15" s="3">
        <f>_XLL.WIKIPEDIALINKS(A15)</f>
        <v>0</v>
      </c>
      <c r="W15" s="3" t="str">
        <f>_XLL.WHOISDOMAINEXPIRES(A15)</f>
        <v>2012-06-30</v>
      </c>
      <c r="X15" s="3" t="str">
        <f>_XLL.WHOISDOMAINCREATED(A15)</f>
        <v>2009-06-30</v>
      </c>
      <c r="Y15" s="3" t="str">
        <f>_XLL.HTMLMETADESCRIPTION(A15)</f>
        <v>Join me as I live, work and travel around the world non-stop, proving that a life of constant travel is a very realistic lifestyle option for anyone.</v>
      </c>
    </row>
    <row r="16" s="3" customFormat="1" ht="12.75"/>
    <row r="17" s="3" customFormat="1" ht="12.75"/>
  </sheetData>
  <hyperlinks>
    <hyperlink ref="A6" r:id="rId1" display="http://everything-everywhere.com/"/>
    <hyperlink ref="A5" r:id="rId2" display="http://baconismagic.ca/"/>
    <hyperlink ref="A3" r:id="rId3" display="http://almostfearless.com/"/>
    <hyperlink ref="A9" r:id="rId4" display="http://www.fluentin3months.com/"/>
    <hyperlink ref="A10" r:id="rId5" display="http://www.gobackpacking.com/"/>
    <hyperlink ref="A4" r:id="rId6" display="http://artofbackpacking.com/"/>
    <hyperlink ref="A12" r:id="rId7" display="http://www.lengthytravel.com/"/>
    <hyperlink ref="A11" r:id="rId8" display="http://www.legalnomads.com/"/>
    <hyperlink ref="A13" r:id="rId9" display="http://www.neverendingvoyage.com/"/>
    <hyperlink ref="A14" r:id="rId10" display="http://www.neverendingvoyage.com/"/>
    <hyperlink ref="A8" r:id="rId11" display="http://www.brendansadventures.com/"/>
    <hyperlink ref="A15" r:id="rId12" display="http://www.wanderingearl.com/"/>
    <hyperlink ref="A7" r:id="rId13" display="http://wanderingtrader.com/"/>
    <hyperlink ref="A2" r:id="rId14" display="http://2backpackers.com/"/>
  </hyperlinks>
  <printOptions/>
  <pageMargins left="0.75" right="0.75" top="1" bottom="1" header="0.5" footer="0.5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2012-04-16T13:56:59Z</dcterms:created>
  <dcterms:modified xsi:type="dcterms:W3CDTF">2012-04-16T17:47:00Z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